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carmen.benayas\Desktop\"/>
    </mc:Choice>
  </mc:AlternateContent>
  <xr:revisionPtr revIDLastSave="0" documentId="8_{AA303C87-BF0D-4E04-A599-D12151929C56}" xr6:coauthVersionLast="47" xr6:coauthVersionMax="47" xr10:uidLastSave="{00000000-0000-0000-0000-000000000000}"/>
  <bookViews>
    <workbookView xWindow="-120" yWindow="-120" windowWidth="29040" windowHeight="15840" xr2:uid="{00000000-000D-0000-FFFF-FFFF00000000}"/>
  </bookViews>
  <sheets>
    <sheet name="Medidas 2022-2031" sheetId="2" r:id="rId1"/>
    <sheet name="Medidas 2008-202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F9" i="1"/>
  <c r="G9" i="1"/>
  <c r="F10" i="1"/>
  <c r="G10" i="1"/>
  <c r="G15" i="1" s="1"/>
  <c r="H18" i="2"/>
  <c r="H19" i="2" s="1"/>
  <c r="H15" i="1"/>
  <c r="H16" i="1" s="1"/>
  <c r="F15" i="1"/>
  <c r="G16" i="1"/>
  <c r="G14" i="2"/>
  <c r="G18" i="2" s="1"/>
  <c r="F14" i="2"/>
  <c r="F18" i="2" s="1"/>
  <c r="G8" i="2"/>
  <c r="F8" i="2"/>
  <c r="G7" i="2"/>
  <c r="F7" i="2"/>
  <c r="G6" i="2"/>
  <c r="F6" i="2"/>
  <c r="G5" i="2"/>
  <c r="F5" i="2"/>
  <c r="F4" i="2"/>
  <c r="F19" i="2" s="1"/>
  <c r="G4" i="2"/>
  <c r="G19" i="2" s="1"/>
</calcChain>
</file>

<file path=xl/sharedStrings.xml><?xml version="1.0" encoding="utf-8"?>
<sst xmlns="http://schemas.openxmlformats.org/spreadsheetml/2006/main" count="139" uniqueCount="52">
  <si>
    <t>Tipo de medida</t>
  </si>
  <si>
    <t>Descripción de la medida</t>
  </si>
  <si>
    <t>Tipo de instalación</t>
  </si>
  <si>
    <t>Fecha de puesta en marcha</t>
  </si>
  <si>
    <t>Fuente energética de ahorro</t>
  </si>
  <si>
    <t>Periodo de retorno estimado (número de años)</t>
  </si>
  <si>
    <t>Modificación equipos</t>
  </si>
  <si>
    <t>Iluminación</t>
  </si>
  <si>
    <t>Electricidad</t>
  </si>
  <si>
    <t>Ahorro energético estimado (kWh/año)</t>
  </si>
  <si>
    <t>Protección solar</t>
  </si>
  <si>
    <t>Agua caliente sanitaria</t>
  </si>
  <si>
    <r>
      <rPr>
        <b/>
        <sz val="10"/>
        <rFont val="Calibri"/>
        <family val="2"/>
        <scheme val="minor"/>
      </rPr>
      <t>Iluminación LED y Sensores de luminosidad</t>
    </r>
    <r>
      <rPr>
        <sz val="10"/>
        <rFont val="Calibri"/>
        <family val="2"/>
        <scheme val="minor"/>
      </rPr>
      <t xml:space="preserve"> en las zonas de las ventanas, plantas 1ª a la 6ª en sede Paseo de la Habana. Facilita apr</t>
    </r>
    <r>
      <rPr>
        <sz val="10"/>
        <color rgb="FF181717"/>
        <rFont val="Calibri"/>
        <family val="2"/>
        <scheme val="minor"/>
      </rPr>
      <t>ovechar la luz exterior.</t>
    </r>
  </si>
  <si>
    <r>
      <rPr>
        <b/>
        <sz val="10"/>
        <rFont val="Calibri"/>
        <family val="2"/>
        <scheme val="minor"/>
      </rPr>
      <t xml:space="preserve">Relojes para apagado de luces </t>
    </r>
    <r>
      <rPr>
        <sz val="10"/>
        <rFont val="Calibri"/>
        <family val="2"/>
        <scheme val="minor"/>
      </rPr>
      <t>según el horario de trabajo con pulsador de hora adicional, una vez pulsado se prorroga el apagado una hora más. Evita que se puedan quedar luces encendidas al final de la jornada. Ambas sedes Paseo de la Habana y Partenón</t>
    </r>
  </si>
  <si>
    <t>Climatización</t>
  </si>
  <si>
    <r>
      <rPr>
        <b/>
        <sz val="10"/>
        <rFont val="Calibri"/>
        <family val="2"/>
        <scheme val="minor"/>
      </rPr>
      <t xml:space="preserve">Motores regenerativos </t>
    </r>
    <r>
      <rPr>
        <sz val="10"/>
        <rFont val="Calibri"/>
        <family val="2"/>
        <scheme val="minor"/>
      </rPr>
      <t>en ascensores. Recargan energía cuando bajan para usarla para subir, realizada en sede de Paseo de la Habana.</t>
    </r>
  </si>
  <si>
    <t>Ascensores</t>
  </si>
  <si>
    <t>2017, 2019 y 2021</t>
  </si>
  <si>
    <r>
      <t xml:space="preserve">Cambio total de toda la iluminación de ambas sedes Paseo de la Habana y Partenón a </t>
    </r>
    <r>
      <rPr>
        <b/>
        <sz val="10"/>
        <rFont val="Calibri"/>
        <family val="2"/>
        <scheme val="minor"/>
      </rPr>
      <t xml:space="preserve">iluminación LED. </t>
    </r>
  </si>
  <si>
    <r>
      <rPr>
        <b/>
        <sz val="10"/>
        <rFont val="Calibri"/>
        <family val="2"/>
        <scheme val="minor"/>
      </rPr>
      <t>Buenas prácticas de consumo de energía</t>
    </r>
    <r>
      <rPr>
        <sz val="10"/>
        <rFont val="Calibri"/>
        <family val="2"/>
        <scheme val="minor"/>
      </rPr>
      <t>, bajar un grado en invierno y subir uno en verano.</t>
    </r>
  </si>
  <si>
    <r>
      <t xml:space="preserve">Instalación de </t>
    </r>
    <r>
      <rPr>
        <b/>
        <sz val="10"/>
        <rFont val="Calibri"/>
        <family val="2"/>
        <scheme val="minor"/>
      </rPr>
      <t>sensor de calidad del aire</t>
    </r>
    <r>
      <rPr>
        <sz val="10"/>
        <rFont val="Calibri"/>
        <family val="2"/>
        <scheme val="minor"/>
      </rPr>
      <t xml:space="preserve"> para regulación de ventilación en Paseo de la Habana, planta 1ª a las 6ª</t>
    </r>
  </si>
  <si>
    <r>
      <t xml:space="preserve">Aplicación medidas para </t>
    </r>
    <r>
      <rPr>
        <b/>
        <sz val="10"/>
        <rFont val="Calibri"/>
        <family val="2"/>
        <scheme val="minor"/>
      </rPr>
      <t xml:space="preserve">fomento del ahorro y la eficiencia energética </t>
    </r>
    <r>
      <rPr>
        <sz val="10"/>
        <rFont val="Calibri"/>
        <family val="2"/>
        <scheme val="minor"/>
      </rPr>
      <t>por el Real Decreto-ley 14/2022, de 1 de agosto. Ahorro estimado de 43.534 kWh/año</t>
    </r>
  </si>
  <si>
    <t>2022 (agosto)</t>
  </si>
  <si>
    <t>2017, 2019, 2021 y 2023</t>
  </si>
  <si>
    <r>
      <t xml:space="preserve">Instalación </t>
    </r>
    <r>
      <rPr>
        <b/>
        <sz val="10"/>
        <rFont val="Calibri"/>
        <family val="2"/>
        <scheme val="minor"/>
      </rPr>
      <t xml:space="preserve">Fancoils inteligentes y con variador de frecuencia </t>
    </r>
    <r>
      <rPr>
        <sz val="10"/>
        <rFont val="Calibri"/>
        <family val="2"/>
        <scheme val="minor"/>
      </rPr>
      <t>plantas 1ª a 6ª Paseo de la Habana</t>
    </r>
  </si>
  <si>
    <t>Electricidad y gas natural</t>
  </si>
  <si>
    <t>ACS (Agua caliente sanitaria)</t>
  </si>
  <si>
    <t>Ahorro total (MWh)</t>
  </si>
  <si>
    <r>
      <t xml:space="preserve">Revisión y ajuste de </t>
    </r>
    <r>
      <rPr>
        <b/>
        <sz val="10"/>
        <rFont val="Calibri"/>
        <family val="2"/>
        <scheme val="minor"/>
      </rPr>
      <t>potencias contratadas</t>
    </r>
    <r>
      <rPr>
        <sz val="10"/>
        <rFont val="Calibri"/>
        <family val="2"/>
        <scheme val="minor"/>
      </rPr>
      <t>. Reduce el uso de redes y disponibilidad. Todas las oficinas y sedes.</t>
    </r>
  </si>
  <si>
    <r>
      <t xml:space="preserve">Climatizador principal nuevo con </t>
    </r>
    <r>
      <rPr>
        <b/>
        <sz val="10"/>
        <rFont val="Calibri"/>
        <family val="2"/>
        <scheme val="minor"/>
      </rPr>
      <t>motores electrónicos y con variador de frecuencia</t>
    </r>
    <r>
      <rPr>
        <sz val="10"/>
        <rFont val="Calibri"/>
        <family val="2"/>
        <scheme val="minor"/>
      </rPr>
      <t>. Plantas 1ª a 6ª sede Paseo de la Habana</t>
    </r>
  </si>
  <si>
    <r>
      <t xml:space="preserve">Instalación de </t>
    </r>
    <r>
      <rPr>
        <b/>
        <sz val="10"/>
        <rFont val="Calibri"/>
        <family val="2"/>
        <scheme val="minor"/>
      </rPr>
      <t xml:space="preserve">medidores parciales de energía </t>
    </r>
    <r>
      <rPr>
        <sz val="10"/>
        <rFont val="Calibri"/>
        <family val="2"/>
        <scheme val="minor"/>
      </rPr>
      <t>para discriminar los distintos consumos del edificio y fijar acciones. Sede Paseo de la Habana</t>
    </r>
  </si>
  <si>
    <r>
      <t xml:space="preserve">Modernización </t>
    </r>
    <r>
      <rPr>
        <b/>
        <sz val="10"/>
        <rFont val="Calibri"/>
        <family val="2"/>
        <scheme val="minor"/>
      </rPr>
      <t xml:space="preserve">bombas de circulación de agua en </t>
    </r>
    <r>
      <rPr>
        <sz val="10"/>
        <rFont val="Calibri"/>
        <family val="2"/>
        <scheme val="minor"/>
      </rPr>
      <t>equipo de frío pasando a ser electrónicas con variador de frecuencia. Sede Paseo de la Habana</t>
    </r>
  </si>
  <si>
    <r>
      <t xml:space="preserve">Mejora en la </t>
    </r>
    <r>
      <rPr>
        <b/>
        <sz val="10"/>
        <rFont val="Calibri"/>
        <family val="2"/>
        <scheme val="minor"/>
      </rPr>
      <t xml:space="preserve">ventilación de la Planta Baja y Entreplanta con sensores de calidad del aire </t>
    </r>
    <r>
      <rPr>
        <sz val="10"/>
        <rFont val="Calibri"/>
        <family val="2"/>
        <scheme val="minor"/>
      </rPr>
      <t>para optimizar ventilación y climatización. Sede Paseo de la Habana</t>
    </r>
  </si>
  <si>
    <r>
      <t xml:space="preserve">Modernización de la </t>
    </r>
    <r>
      <rPr>
        <b/>
        <sz val="10"/>
        <rFont val="Calibri"/>
        <family val="2"/>
        <scheme val="minor"/>
      </rPr>
      <t xml:space="preserve">instalación solar térmica </t>
    </r>
    <r>
      <rPr>
        <sz val="10"/>
        <rFont val="Calibri"/>
        <family val="2"/>
        <scheme val="minor"/>
      </rPr>
      <t>para el Agua Caliente Sanitaria. Sede Paseo de la Habana</t>
    </r>
  </si>
  <si>
    <r>
      <t xml:space="preserve">Integración total en un </t>
    </r>
    <r>
      <rPr>
        <b/>
        <sz val="10"/>
        <rFont val="Calibri"/>
        <family val="2"/>
        <scheme val="minor"/>
      </rPr>
      <t xml:space="preserve">BMS de toda la climatización y ventilación </t>
    </r>
    <r>
      <rPr>
        <sz val="10"/>
        <rFont val="Calibri"/>
        <family val="2"/>
        <scheme val="minor"/>
      </rPr>
      <t>del edificio, integrando planta baja y entreplanta.Sede Paseo de la Habana</t>
    </r>
  </si>
  <si>
    <r>
      <rPr>
        <b/>
        <sz val="10"/>
        <rFont val="Calibri"/>
        <family val="2"/>
        <scheme val="minor"/>
      </rPr>
      <t>Sensor de luz solar</t>
    </r>
    <r>
      <rPr>
        <sz val="10"/>
        <rFont val="Calibri"/>
        <family val="2"/>
        <scheme val="minor"/>
      </rPr>
      <t xml:space="preserve"> para implementar dos programaciones en el BMS según haga sol o este nublado para optimizar el uso de la climatización. Sede Paseo de la Habana</t>
    </r>
  </si>
  <si>
    <r>
      <t xml:space="preserve">Actualización y mejora de las </t>
    </r>
    <r>
      <rPr>
        <b/>
        <sz val="10"/>
        <rFont val="Calibri"/>
        <family val="2"/>
        <scheme val="minor"/>
      </rPr>
      <t>cortinas de aire en las entradas</t>
    </r>
    <r>
      <rPr>
        <sz val="10"/>
        <rFont val="Calibri"/>
        <family val="2"/>
        <scheme val="minor"/>
      </rPr>
      <t>, con bomba de calor o agua caliente. Sede Paseo de la Habana</t>
    </r>
  </si>
  <si>
    <r>
      <t xml:space="preserve">Instalación de </t>
    </r>
    <r>
      <rPr>
        <b/>
        <sz val="10"/>
        <rFont val="Calibri"/>
        <family val="2"/>
        <scheme val="minor"/>
      </rPr>
      <t xml:space="preserve">pantallas LED regulables </t>
    </r>
    <r>
      <rPr>
        <sz val="10"/>
        <rFont val="Calibri"/>
        <family val="2"/>
        <scheme val="minor"/>
      </rPr>
      <t>en todas las plantas de Paseo de la Habana con sensores de luminosidad. Sede Paseo de la Habana</t>
    </r>
  </si>
  <si>
    <r>
      <rPr>
        <b/>
        <sz val="10"/>
        <rFont val="Calibri"/>
        <family val="2"/>
        <scheme val="minor"/>
      </rPr>
      <t xml:space="preserve">Instalación de relojes en termos de ACS </t>
    </r>
    <r>
      <rPr>
        <sz val="10"/>
        <rFont val="Calibri"/>
        <family val="2"/>
        <scheme val="minor"/>
      </rPr>
      <t>para que solo consuman en los periodos de energía más barata y durante menos tiempo. Sede Paseo de la Habana</t>
    </r>
  </si>
  <si>
    <r>
      <rPr>
        <b/>
        <sz val="10"/>
        <rFont val="Calibri"/>
        <family val="2"/>
        <scheme val="minor"/>
      </rPr>
      <t xml:space="preserve">Colocación de Filtros solares </t>
    </r>
    <r>
      <rPr>
        <sz val="10"/>
        <rFont val="Calibri"/>
        <family val="2"/>
        <scheme val="minor"/>
      </rPr>
      <t>en ventanas fachada sur. Disminuye el uso de aire acondicionado en verano.Sede Paseo de la Habana</t>
    </r>
  </si>
  <si>
    <r>
      <rPr>
        <b/>
        <sz val="10"/>
        <rFont val="Calibri"/>
        <family val="2"/>
        <scheme val="minor"/>
      </rPr>
      <t>Sensores de movimiento en cuartos técnicos</t>
    </r>
    <r>
      <rPr>
        <sz val="10"/>
        <rFont val="Calibri"/>
        <family val="2"/>
        <scheme val="minor"/>
      </rPr>
      <t>. Evitando olvidos de luces encendidas. Sede Paseo de la Habana</t>
    </r>
  </si>
  <si>
    <r>
      <rPr>
        <b/>
        <sz val="10"/>
        <rFont val="Calibri"/>
        <family val="2"/>
        <scheme val="minor"/>
      </rPr>
      <t xml:space="preserve">Sensores crepusculares </t>
    </r>
    <r>
      <rPr>
        <sz val="10"/>
        <rFont val="Calibri"/>
        <family val="2"/>
        <scheme val="minor"/>
      </rPr>
      <t>para iluminación exterior. Enciende y apaga en el momento que se pone o sale el sol. Sede Paseo de la Habana</t>
    </r>
  </si>
  <si>
    <r>
      <rPr>
        <b/>
        <sz val="10"/>
        <rFont val="Calibri"/>
        <family val="2"/>
        <scheme val="minor"/>
      </rPr>
      <t xml:space="preserve">Sustitución de bombas para movimiento de agua de climatización por unas electrónicas con variadores de velocidad. </t>
    </r>
    <r>
      <rPr>
        <sz val="10"/>
        <rFont val="Calibri"/>
        <family val="2"/>
        <scheme val="minor"/>
      </rPr>
      <t>Se optimiza el funcionamiento y el consumo. Sede Paseo de la Habana</t>
    </r>
  </si>
  <si>
    <r>
      <rPr>
        <b/>
        <sz val="10"/>
        <rFont val="Calibri"/>
        <family val="2"/>
        <scheme val="minor"/>
      </rPr>
      <t xml:space="preserve">Sensores de temperatura </t>
    </r>
    <r>
      <rPr>
        <sz val="10"/>
        <rFont val="Calibri"/>
        <family val="2"/>
        <scheme val="minor"/>
      </rPr>
      <t>por todo el edificio con llaves de paso automáticas que cierran el paso de agua cuando se ha alcanzado la temperatura óptima. Sede Paseo de la Habana</t>
    </r>
  </si>
  <si>
    <r>
      <t xml:space="preserve">Instalación y programación de </t>
    </r>
    <r>
      <rPr>
        <b/>
        <sz val="10"/>
        <rFont val="Calibri"/>
        <family val="2"/>
        <scheme val="minor"/>
      </rPr>
      <t xml:space="preserve">Control BMS </t>
    </r>
    <r>
      <rPr>
        <sz val="10"/>
        <rFont val="Calibri"/>
        <family val="2"/>
        <scheme val="minor"/>
      </rPr>
      <t>(Building Management System) el cual controla todas el sistema de climatización. Optimiza funcionamiento.Sede Paseo de la Habana</t>
    </r>
  </si>
  <si>
    <r>
      <rPr>
        <b/>
        <sz val="10"/>
        <rFont val="Calibri"/>
        <family val="2"/>
        <scheme val="minor"/>
      </rPr>
      <t>Apagado de fancoils</t>
    </r>
    <r>
      <rPr>
        <sz val="10"/>
        <rFont val="Calibri"/>
        <family val="2"/>
        <scheme val="minor"/>
      </rPr>
      <t xml:space="preserve">. Programados para apagarse tanto por temperatura como por horario. Sede Paseo de la Habana </t>
    </r>
  </si>
  <si>
    <r>
      <t xml:space="preserve">Revisión y ajuste de </t>
    </r>
    <r>
      <rPr>
        <b/>
        <sz val="10"/>
        <rFont val="Calibri"/>
        <family val="2"/>
        <scheme val="minor"/>
      </rPr>
      <t>potencias contratadas</t>
    </r>
    <r>
      <rPr>
        <sz val="10"/>
        <rFont val="Calibri"/>
        <family val="2"/>
        <scheme val="minor"/>
      </rPr>
      <t>. Reduce el uso de redes y disponibilidad. Todas las oficinas.</t>
    </r>
  </si>
  <si>
    <t>Ahorro electricidad
(kWh/año)</t>
  </si>
  <si>
    <t>Ahorro gas
(kWh/año)</t>
  </si>
  <si>
    <t>Total (kWh/año)</t>
  </si>
  <si>
    <t>Ahorro electricidad (MWh)</t>
  </si>
  <si>
    <t>Ahorro gas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</si>
</sst>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rgb="FFFFFFFF"/>
      <name val="Calibri"/>
      <family val="2"/>
      <scheme val="minor"/>
    </font>
    <font>
      <b/>
      <sz val="10"/>
      <name val="Calibri"/>
      <family val="2"/>
      <scheme val="minor"/>
    </font>
    <font>
      <sz val="10"/>
      <name val="Calibri"/>
      <family val="2"/>
      <scheme val="minor"/>
    </font>
    <font>
      <sz val="10"/>
      <color rgb="FF000000"/>
      <name val="Calibri"/>
      <family val="2"/>
      <scheme val="minor"/>
    </font>
    <font>
      <sz val="10"/>
      <color rgb="FF181717"/>
      <name val="Calibri"/>
      <family val="2"/>
      <scheme val="minor"/>
    </font>
    <font>
      <b/>
      <sz val="14"/>
      <color theme="1"/>
      <name val="Calibri"/>
      <family val="2"/>
      <scheme val="minor"/>
    </font>
    <font>
      <b/>
      <sz val="14"/>
      <color rgb="FFFFFFFF"/>
      <name val="Calibri"/>
      <family val="2"/>
      <scheme val="minor"/>
    </font>
    <font>
      <b/>
      <sz val="12"/>
      <color theme="1"/>
      <name val="Calibri"/>
      <family val="2"/>
      <scheme val="minor"/>
    </font>
    <font>
      <b/>
      <sz val="10"/>
      <color rgb="FF000000"/>
      <name val="Calibri"/>
      <family val="2"/>
      <scheme val="minor"/>
    </font>
  </fonts>
  <fills count="6">
    <fill>
      <patternFill patternType="none"/>
    </fill>
    <fill>
      <patternFill patternType="gray125"/>
    </fill>
    <fill>
      <patternFill patternType="solid">
        <fgColor rgb="FFD9E1F2"/>
        <bgColor rgb="FF000000"/>
      </patternFill>
    </fill>
    <fill>
      <patternFill patternType="solid">
        <fgColor rgb="FFFFFFFF"/>
        <bgColor rgb="FF000000"/>
      </patternFill>
    </fill>
    <fill>
      <patternFill patternType="solid">
        <fgColor rgb="FF002060"/>
        <bgColor rgb="FF000000"/>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2" fillId="2"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0" fontId="8" fillId="5" borderId="2" xfId="0" applyFont="1" applyFill="1" applyBorder="1" applyAlignment="1">
      <alignment vertical="center"/>
    </xf>
    <xf numFmtId="3" fontId="9" fillId="3"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0" borderId="2" xfId="0" applyFont="1" applyBorder="1" applyAlignment="1">
      <alignment horizontal="center" vertical="center"/>
    </xf>
    <xf numFmtId="0" fontId="1" fillId="4" borderId="2" xfId="0" applyFont="1" applyFill="1" applyBorder="1" applyAlignment="1">
      <alignment horizontal="center" vertical="center" wrapText="1"/>
    </xf>
    <xf numFmtId="0" fontId="3" fillId="3" borderId="6" xfId="0" applyFont="1" applyFill="1" applyBorder="1" applyAlignment="1">
      <alignment horizontal="left" vertical="center" wrapText="1"/>
    </xf>
    <xf numFmtId="3" fontId="4"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4" fontId="6"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6F429-D7C2-4837-A6B9-B40A8160641A}">
  <dimension ref="A1:I20"/>
  <sheetViews>
    <sheetView showGridLines="0" tabSelected="1" topLeftCell="B7" workbookViewId="0">
      <selection activeCell="E19" sqref="E19:E20"/>
    </sheetView>
  </sheetViews>
  <sheetFormatPr baseColWidth="10" defaultColWidth="8.7109375" defaultRowHeight="15" x14ac:dyDescent="0.25"/>
  <cols>
    <col min="1" max="1" width="20.85546875" customWidth="1"/>
    <col min="2" max="2" width="70" customWidth="1"/>
    <col min="3" max="3" width="20.140625" customWidth="1"/>
    <col min="4" max="5" width="23.42578125" customWidth="1"/>
    <col min="6" max="7" width="18.140625" customWidth="1"/>
    <col min="8" max="8" width="14.85546875" customWidth="1"/>
    <col min="9" max="9" width="18" customWidth="1"/>
  </cols>
  <sheetData>
    <row r="1" spans="1:9" ht="57" customHeight="1" x14ac:dyDescent="0.25">
      <c r="A1" s="5" t="s">
        <v>0</v>
      </c>
      <c r="B1" s="5" t="s">
        <v>1</v>
      </c>
      <c r="C1" s="5" t="s">
        <v>2</v>
      </c>
      <c r="D1" s="5" t="s">
        <v>3</v>
      </c>
      <c r="E1" s="5" t="s">
        <v>4</v>
      </c>
      <c r="F1" s="5" t="s">
        <v>47</v>
      </c>
      <c r="G1" s="5" t="s">
        <v>48</v>
      </c>
      <c r="H1" s="5" t="s">
        <v>9</v>
      </c>
      <c r="I1" s="5" t="s">
        <v>5</v>
      </c>
    </row>
    <row r="2" spans="1:9" ht="40.5" customHeight="1" x14ac:dyDescent="0.25">
      <c r="A2" s="1" t="s">
        <v>6</v>
      </c>
      <c r="B2" s="2" t="s">
        <v>28</v>
      </c>
      <c r="C2" s="2" t="s">
        <v>8</v>
      </c>
      <c r="D2" s="3" t="s">
        <v>23</v>
      </c>
      <c r="E2" s="2" t="s">
        <v>8</v>
      </c>
      <c r="F2" s="19">
        <v>0</v>
      </c>
      <c r="G2" s="20">
        <v>0</v>
      </c>
      <c r="H2" s="21">
        <v>0</v>
      </c>
      <c r="I2" s="4">
        <v>0</v>
      </c>
    </row>
    <row r="3" spans="1:9" ht="40.5" customHeight="1" x14ac:dyDescent="0.25">
      <c r="A3" s="1" t="s">
        <v>6</v>
      </c>
      <c r="B3" s="2" t="s">
        <v>18</v>
      </c>
      <c r="C3" s="2" t="s">
        <v>7</v>
      </c>
      <c r="D3" s="3">
        <v>2022</v>
      </c>
      <c r="E3" s="2" t="s">
        <v>8</v>
      </c>
      <c r="F3" s="21">
        <v>411840</v>
      </c>
      <c r="G3" s="20">
        <v>0</v>
      </c>
      <c r="H3" s="21">
        <v>411840</v>
      </c>
      <c r="I3" s="4">
        <v>3</v>
      </c>
    </row>
    <row r="4" spans="1:9" ht="40.5" customHeight="1" x14ac:dyDescent="0.25">
      <c r="A4" s="1" t="s">
        <v>6</v>
      </c>
      <c r="B4" s="2" t="s">
        <v>20</v>
      </c>
      <c r="C4" s="2" t="s">
        <v>14</v>
      </c>
      <c r="D4" s="3">
        <v>2022</v>
      </c>
      <c r="E4" s="2" t="s">
        <v>25</v>
      </c>
      <c r="F4" s="20">
        <f>H4/2</f>
        <v>3172.5</v>
      </c>
      <c r="G4" s="20">
        <f>+H4/2</f>
        <v>3172.5</v>
      </c>
      <c r="H4" s="21">
        <v>6345</v>
      </c>
      <c r="I4" s="4">
        <v>0.5</v>
      </c>
    </row>
    <row r="5" spans="1:9" ht="40.5" customHeight="1" x14ac:dyDescent="0.25">
      <c r="A5" s="1" t="s">
        <v>6</v>
      </c>
      <c r="B5" s="2" t="s">
        <v>19</v>
      </c>
      <c r="C5" s="2" t="s">
        <v>14</v>
      </c>
      <c r="D5" s="3">
        <v>2022</v>
      </c>
      <c r="E5" s="2" t="s">
        <v>25</v>
      </c>
      <c r="F5" s="20">
        <f>H5/2</f>
        <v>6871</v>
      </c>
      <c r="G5" s="20">
        <f>+H5/2</f>
        <v>6871</v>
      </c>
      <c r="H5" s="21">
        <v>13742</v>
      </c>
      <c r="I5" s="4">
        <v>0.1</v>
      </c>
    </row>
    <row r="6" spans="1:9" ht="40.5" customHeight="1" x14ac:dyDescent="0.25">
      <c r="A6" s="1" t="s">
        <v>6</v>
      </c>
      <c r="B6" s="2" t="s">
        <v>21</v>
      </c>
      <c r="C6" s="2" t="s">
        <v>14</v>
      </c>
      <c r="D6" s="3" t="s">
        <v>22</v>
      </c>
      <c r="E6" s="2" t="s">
        <v>25</v>
      </c>
      <c r="F6" s="20">
        <f t="shared" ref="F6:F8" si="0">H6/2</f>
        <v>21767</v>
      </c>
      <c r="G6" s="20">
        <f t="shared" ref="G6:G8" si="1">+H6/2</f>
        <v>21767</v>
      </c>
      <c r="H6" s="21">
        <v>43534</v>
      </c>
      <c r="I6" s="4">
        <v>0.1</v>
      </c>
    </row>
    <row r="7" spans="1:9" ht="40.5" customHeight="1" x14ac:dyDescent="0.25">
      <c r="A7" s="1" t="s">
        <v>6</v>
      </c>
      <c r="B7" s="2" t="s">
        <v>24</v>
      </c>
      <c r="C7" s="2" t="s">
        <v>14</v>
      </c>
      <c r="D7" s="3">
        <v>2023</v>
      </c>
      <c r="E7" s="2" t="s">
        <v>25</v>
      </c>
      <c r="F7" s="20">
        <f t="shared" si="0"/>
        <v>7113.5</v>
      </c>
      <c r="G7" s="20">
        <f t="shared" si="1"/>
        <v>7113.5</v>
      </c>
      <c r="H7" s="21">
        <v>14227</v>
      </c>
      <c r="I7" s="4">
        <v>5</v>
      </c>
    </row>
    <row r="8" spans="1:9" ht="40.5" customHeight="1" x14ac:dyDescent="0.25">
      <c r="A8" s="1" t="s">
        <v>6</v>
      </c>
      <c r="B8" s="2" t="s">
        <v>29</v>
      </c>
      <c r="C8" s="2" t="s">
        <v>14</v>
      </c>
      <c r="D8" s="3">
        <v>2023</v>
      </c>
      <c r="E8" s="2" t="s">
        <v>25</v>
      </c>
      <c r="F8" s="20">
        <f t="shared" si="0"/>
        <v>5623</v>
      </c>
      <c r="G8" s="20">
        <f t="shared" si="1"/>
        <v>5623</v>
      </c>
      <c r="H8" s="21">
        <v>11246</v>
      </c>
      <c r="I8" s="4">
        <v>7</v>
      </c>
    </row>
    <row r="9" spans="1:9" ht="40.5" customHeight="1" x14ac:dyDescent="0.25">
      <c r="A9" s="1" t="s">
        <v>6</v>
      </c>
      <c r="B9" s="2" t="s">
        <v>30</v>
      </c>
      <c r="C9" s="2" t="s">
        <v>8</v>
      </c>
      <c r="D9" s="3">
        <v>2023</v>
      </c>
      <c r="E9" s="2" t="s">
        <v>8</v>
      </c>
      <c r="F9" s="21">
        <v>8067</v>
      </c>
      <c r="G9" s="20">
        <v>0</v>
      </c>
      <c r="H9" s="21">
        <v>8067</v>
      </c>
      <c r="I9" s="4">
        <v>1.5</v>
      </c>
    </row>
    <row r="10" spans="1:9" ht="40.5" customHeight="1" x14ac:dyDescent="0.25">
      <c r="A10" s="1" t="s">
        <v>6</v>
      </c>
      <c r="B10" s="2" t="s">
        <v>31</v>
      </c>
      <c r="C10" s="2" t="s">
        <v>14</v>
      </c>
      <c r="D10" s="3">
        <v>2023</v>
      </c>
      <c r="E10" s="2" t="s">
        <v>8</v>
      </c>
      <c r="F10" s="21">
        <v>10454</v>
      </c>
      <c r="G10" s="20">
        <v>0</v>
      </c>
      <c r="H10" s="21">
        <v>10454</v>
      </c>
      <c r="I10" s="4">
        <v>3</v>
      </c>
    </row>
    <row r="11" spans="1:9" ht="40.5" customHeight="1" x14ac:dyDescent="0.25">
      <c r="A11" s="1" t="s">
        <v>6</v>
      </c>
      <c r="B11" s="2" t="s">
        <v>32</v>
      </c>
      <c r="C11" s="2" t="s">
        <v>14</v>
      </c>
      <c r="D11" s="3">
        <v>2023</v>
      </c>
      <c r="E11" s="2" t="s">
        <v>8</v>
      </c>
      <c r="F11" s="21">
        <v>7269</v>
      </c>
      <c r="G11" s="20">
        <v>0</v>
      </c>
      <c r="H11" s="21">
        <v>7269</v>
      </c>
      <c r="I11" s="4">
        <v>2.5</v>
      </c>
    </row>
    <row r="12" spans="1:9" ht="40.5" customHeight="1" x14ac:dyDescent="0.25">
      <c r="A12" s="1" t="s">
        <v>6</v>
      </c>
      <c r="B12" s="2" t="s">
        <v>33</v>
      </c>
      <c r="C12" s="2" t="s">
        <v>26</v>
      </c>
      <c r="D12" s="3">
        <v>2023</v>
      </c>
      <c r="E12" s="2" t="s">
        <v>8</v>
      </c>
      <c r="F12" s="21">
        <v>3168</v>
      </c>
      <c r="G12" s="20">
        <v>0</v>
      </c>
      <c r="H12" s="21">
        <v>3168</v>
      </c>
      <c r="I12" s="4">
        <v>4</v>
      </c>
    </row>
    <row r="13" spans="1:9" ht="40.5" customHeight="1" x14ac:dyDescent="0.25">
      <c r="A13" s="1" t="s">
        <v>6</v>
      </c>
      <c r="B13" s="2" t="s">
        <v>34</v>
      </c>
      <c r="C13" s="2" t="s">
        <v>14</v>
      </c>
      <c r="D13" s="3">
        <v>2023</v>
      </c>
      <c r="E13" s="2" t="s">
        <v>8</v>
      </c>
      <c r="F13" s="21">
        <v>18453</v>
      </c>
      <c r="G13" s="20">
        <v>0</v>
      </c>
      <c r="H13" s="21">
        <v>18453</v>
      </c>
      <c r="I13" s="4">
        <v>3</v>
      </c>
    </row>
    <row r="14" spans="1:9" ht="40.5" customHeight="1" x14ac:dyDescent="0.25">
      <c r="A14" s="1" t="s">
        <v>6</v>
      </c>
      <c r="B14" s="2" t="s">
        <v>35</v>
      </c>
      <c r="C14" s="2" t="s">
        <v>14</v>
      </c>
      <c r="D14" s="3">
        <v>2023</v>
      </c>
      <c r="E14" s="2" t="s">
        <v>25</v>
      </c>
      <c r="F14" s="20">
        <f t="shared" ref="F14" si="2">H14/2</f>
        <v>3945</v>
      </c>
      <c r="G14" s="20">
        <f t="shared" ref="G14" si="3">+H14/2</f>
        <v>3945</v>
      </c>
      <c r="H14" s="21">
        <v>7890</v>
      </c>
      <c r="I14" s="4">
        <v>2</v>
      </c>
    </row>
    <row r="15" spans="1:9" ht="40.5" customHeight="1" x14ac:dyDescent="0.25">
      <c r="A15" s="1" t="s">
        <v>6</v>
      </c>
      <c r="B15" s="2" t="s">
        <v>36</v>
      </c>
      <c r="C15" s="2" t="s">
        <v>14</v>
      </c>
      <c r="D15" s="3">
        <v>2024</v>
      </c>
      <c r="E15" s="2" t="s">
        <v>8</v>
      </c>
      <c r="F15" s="21">
        <v>8680</v>
      </c>
      <c r="G15" s="20">
        <v>0</v>
      </c>
      <c r="H15" s="21">
        <v>8680</v>
      </c>
      <c r="I15" s="4">
        <v>4</v>
      </c>
    </row>
    <row r="16" spans="1:9" ht="40.5" customHeight="1" x14ac:dyDescent="0.25">
      <c r="A16" s="1" t="s">
        <v>6</v>
      </c>
      <c r="B16" s="2" t="s">
        <v>37</v>
      </c>
      <c r="C16" s="2" t="s">
        <v>7</v>
      </c>
      <c r="D16" s="3">
        <v>2024</v>
      </c>
      <c r="E16" s="6" t="s">
        <v>8</v>
      </c>
      <c r="F16" s="22">
        <v>77911</v>
      </c>
      <c r="G16" s="23">
        <v>0</v>
      </c>
      <c r="H16" s="22">
        <v>77911</v>
      </c>
      <c r="I16" s="4">
        <v>3</v>
      </c>
    </row>
    <row r="17" spans="1:9" ht="6" customHeight="1" x14ac:dyDescent="0.25">
      <c r="A17" s="7"/>
      <c r="B17" s="8"/>
      <c r="C17" s="8"/>
      <c r="D17" s="9"/>
      <c r="E17" s="16"/>
      <c r="F17" s="17"/>
      <c r="G17" s="18"/>
      <c r="H17" s="17"/>
      <c r="I17" s="9"/>
    </row>
    <row r="18" spans="1:9" ht="40.5" customHeight="1" x14ac:dyDescent="0.25">
      <c r="A18" s="7"/>
      <c r="B18" s="8"/>
      <c r="C18" s="8"/>
      <c r="D18" s="9"/>
      <c r="E18" s="11" t="s">
        <v>49</v>
      </c>
      <c r="F18" s="12">
        <f>+F16+F15+F14+F13+F12+F11+F9+F10+F8+F7+F6+F5+F4+F3+F2</f>
        <v>594334</v>
      </c>
      <c r="G18" s="12">
        <f t="shared" ref="G18:H18" si="4">+G16+G15+G14+G13+G12+G11+G9+G10+G8+G7+G6+G5+G4+G3+G2</f>
        <v>48492</v>
      </c>
      <c r="H18" s="12">
        <f t="shared" si="4"/>
        <v>642826</v>
      </c>
      <c r="I18" s="9"/>
    </row>
    <row r="19" spans="1:9" ht="59.45" customHeight="1" x14ac:dyDescent="0.25">
      <c r="E19" s="13" t="s">
        <v>27</v>
      </c>
      <c r="F19" s="14">
        <f>SUM(F2:F16)/1000</f>
        <v>594.33399999999995</v>
      </c>
      <c r="G19" s="14">
        <f>SUM(G2:G16)/1000</f>
        <v>48.491999999999997</v>
      </c>
      <c r="H19" s="14">
        <f>+H18/1000</f>
        <v>642.82600000000002</v>
      </c>
    </row>
    <row r="20" spans="1:9" ht="37.5" customHeight="1" x14ac:dyDescent="0.25">
      <c r="E20" s="13"/>
      <c r="F20" s="15" t="s">
        <v>50</v>
      </c>
      <c r="G20" s="15" t="s">
        <v>51</v>
      </c>
      <c r="H20" s="15" t="s">
        <v>27</v>
      </c>
    </row>
  </sheetData>
  <mergeCells count="1">
    <mergeCell ref="E19:E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showGridLines="0" topLeftCell="A7" workbookViewId="0">
      <selection activeCell="G18" sqref="G18"/>
    </sheetView>
  </sheetViews>
  <sheetFormatPr baseColWidth="10" defaultColWidth="8.7109375" defaultRowHeight="15" x14ac:dyDescent="0.25"/>
  <cols>
    <col min="1" max="1" width="20.85546875" customWidth="1"/>
    <col min="2" max="2" width="70" customWidth="1"/>
    <col min="3" max="3" width="20.140625" customWidth="1"/>
    <col min="4" max="4" width="18.5703125" customWidth="1"/>
    <col min="5" max="5" width="26.140625" customWidth="1"/>
    <col min="6" max="6" width="20.85546875" customWidth="1"/>
    <col min="7" max="7" width="16" customWidth="1"/>
    <col min="8" max="8" width="14.85546875" customWidth="1"/>
    <col min="9" max="9" width="21.28515625" customWidth="1"/>
  </cols>
  <sheetData>
    <row r="1" spans="1:9" ht="57" customHeight="1" x14ac:dyDescent="0.25">
      <c r="A1" s="5" t="s">
        <v>0</v>
      </c>
      <c r="B1" s="5" t="s">
        <v>1</v>
      </c>
      <c r="C1" s="5" t="s">
        <v>2</v>
      </c>
      <c r="D1" s="5" t="s">
        <v>3</v>
      </c>
      <c r="E1" s="5" t="s">
        <v>4</v>
      </c>
      <c r="F1" s="5" t="s">
        <v>47</v>
      </c>
      <c r="G1" s="5" t="s">
        <v>48</v>
      </c>
      <c r="H1" s="5" t="s">
        <v>9</v>
      </c>
      <c r="I1" s="5" t="s">
        <v>5</v>
      </c>
    </row>
    <row r="2" spans="1:9" ht="40.5" customHeight="1" x14ac:dyDescent="0.25">
      <c r="A2" s="1" t="s">
        <v>6</v>
      </c>
      <c r="B2" s="2" t="s">
        <v>12</v>
      </c>
      <c r="C2" s="2" t="s">
        <v>7</v>
      </c>
      <c r="D2" s="3">
        <v>2016</v>
      </c>
      <c r="E2" s="2" t="s">
        <v>8</v>
      </c>
      <c r="F2" s="21">
        <v>175982</v>
      </c>
      <c r="G2" s="20">
        <v>0</v>
      </c>
      <c r="H2" s="21">
        <v>175982</v>
      </c>
      <c r="I2" s="24">
        <v>3</v>
      </c>
    </row>
    <row r="3" spans="1:9" ht="40.5" customHeight="1" x14ac:dyDescent="0.25">
      <c r="A3" s="1" t="s">
        <v>6</v>
      </c>
      <c r="B3" s="2" t="s">
        <v>38</v>
      </c>
      <c r="C3" s="2" t="s">
        <v>11</v>
      </c>
      <c r="D3" s="3">
        <v>2016</v>
      </c>
      <c r="E3" s="2" t="s">
        <v>8</v>
      </c>
      <c r="F3" s="21">
        <v>46872</v>
      </c>
      <c r="G3" s="20">
        <v>0</v>
      </c>
      <c r="H3" s="21">
        <v>46872</v>
      </c>
      <c r="I3" s="24">
        <v>0.3</v>
      </c>
    </row>
    <row r="4" spans="1:9" ht="40.5" customHeight="1" x14ac:dyDescent="0.25">
      <c r="A4" s="1" t="s">
        <v>6</v>
      </c>
      <c r="B4" s="2" t="s">
        <v>39</v>
      </c>
      <c r="C4" s="2" t="s">
        <v>10</v>
      </c>
      <c r="D4" s="3">
        <v>2016</v>
      </c>
      <c r="E4" s="2" t="s">
        <v>8</v>
      </c>
      <c r="F4" s="21">
        <v>16745</v>
      </c>
      <c r="G4" s="20">
        <v>0</v>
      </c>
      <c r="H4" s="21">
        <v>16745</v>
      </c>
      <c r="I4" s="24">
        <v>1</v>
      </c>
    </row>
    <row r="5" spans="1:9" ht="40.5" customHeight="1" x14ac:dyDescent="0.25">
      <c r="A5" s="1" t="s">
        <v>6</v>
      </c>
      <c r="B5" s="2" t="s">
        <v>40</v>
      </c>
      <c r="C5" s="2" t="s">
        <v>7</v>
      </c>
      <c r="D5" s="3">
        <v>2016</v>
      </c>
      <c r="E5" s="2" t="s">
        <v>8</v>
      </c>
      <c r="F5" s="21">
        <v>451</v>
      </c>
      <c r="G5" s="20">
        <v>0</v>
      </c>
      <c r="H5" s="21">
        <v>451</v>
      </c>
      <c r="I5" s="24">
        <v>3</v>
      </c>
    </row>
    <row r="6" spans="1:9" ht="40.5" customHeight="1" x14ac:dyDescent="0.25">
      <c r="A6" s="1" t="s">
        <v>6</v>
      </c>
      <c r="B6" s="2" t="s">
        <v>41</v>
      </c>
      <c r="C6" s="2" t="s">
        <v>7</v>
      </c>
      <c r="D6" s="3">
        <v>2017</v>
      </c>
      <c r="E6" s="2" t="s">
        <v>8</v>
      </c>
      <c r="F6" s="21">
        <v>455</v>
      </c>
      <c r="G6" s="20">
        <v>0</v>
      </c>
      <c r="H6" s="21">
        <v>455</v>
      </c>
      <c r="I6" s="24">
        <v>2</v>
      </c>
    </row>
    <row r="7" spans="1:9" ht="48.95" customHeight="1" x14ac:dyDescent="0.25">
      <c r="A7" s="1" t="s">
        <v>6</v>
      </c>
      <c r="B7" s="2" t="s">
        <v>13</v>
      </c>
      <c r="C7" s="2" t="s">
        <v>7</v>
      </c>
      <c r="D7" s="3">
        <v>2017</v>
      </c>
      <c r="E7" s="2" t="s">
        <v>8</v>
      </c>
      <c r="F7" s="21">
        <v>8898</v>
      </c>
      <c r="G7" s="20">
        <v>0</v>
      </c>
      <c r="H7" s="21">
        <v>8898</v>
      </c>
      <c r="I7" s="24">
        <v>1.5</v>
      </c>
    </row>
    <row r="8" spans="1:9" ht="47.45" customHeight="1" x14ac:dyDescent="0.25">
      <c r="A8" s="1" t="s">
        <v>6</v>
      </c>
      <c r="B8" s="2" t="s">
        <v>42</v>
      </c>
      <c r="C8" s="2" t="s">
        <v>14</v>
      </c>
      <c r="D8" s="3">
        <v>2018</v>
      </c>
      <c r="E8" s="2" t="s">
        <v>8</v>
      </c>
      <c r="F8" s="21">
        <v>8047</v>
      </c>
      <c r="G8" s="20">
        <v>0</v>
      </c>
      <c r="H8" s="21">
        <v>8047</v>
      </c>
      <c r="I8" s="24">
        <v>3</v>
      </c>
    </row>
    <row r="9" spans="1:9" ht="40.5" customHeight="1" x14ac:dyDescent="0.25">
      <c r="A9" s="1" t="s">
        <v>6</v>
      </c>
      <c r="B9" s="2" t="s">
        <v>43</v>
      </c>
      <c r="C9" s="2" t="s">
        <v>14</v>
      </c>
      <c r="D9" s="3">
        <v>2018</v>
      </c>
      <c r="E9" s="2" t="s">
        <v>25</v>
      </c>
      <c r="F9" s="21">
        <f>H9/2</f>
        <v>10005.5</v>
      </c>
      <c r="G9" s="21">
        <f>H9/2</f>
        <v>10005.5</v>
      </c>
      <c r="H9" s="21">
        <v>20011</v>
      </c>
      <c r="I9" s="24">
        <v>2</v>
      </c>
    </row>
    <row r="10" spans="1:9" ht="40.5" customHeight="1" x14ac:dyDescent="0.25">
      <c r="A10" s="1" t="s">
        <v>6</v>
      </c>
      <c r="B10" s="2" t="s">
        <v>44</v>
      </c>
      <c r="C10" s="2" t="s">
        <v>14</v>
      </c>
      <c r="D10" s="3">
        <v>2018</v>
      </c>
      <c r="E10" s="2" t="s">
        <v>25</v>
      </c>
      <c r="F10" s="21">
        <f>H10/2</f>
        <v>10489</v>
      </c>
      <c r="G10" s="21">
        <f>H10/2</f>
        <v>10489</v>
      </c>
      <c r="H10" s="21">
        <v>20978</v>
      </c>
      <c r="I10" s="24">
        <v>3</v>
      </c>
    </row>
    <row r="11" spans="1:9" ht="40.5" customHeight="1" x14ac:dyDescent="0.25">
      <c r="A11" s="1" t="s">
        <v>6</v>
      </c>
      <c r="B11" s="2" t="s">
        <v>45</v>
      </c>
      <c r="C11" s="2" t="s">
        <v>14</v>
      </c>
      <c r="D11" s="3">
        <v>2018</v>
      </c>
      <c r="E11" s="2" t="s">
        <v>8</v>
      </c>
      <c r="F11" s="21">
        <v>4393</v>
      </c>
      <c r="G11" s="20">
        <v>0</v>
      </c>
      <c r="H11" s="21">
        <v>4393</v>
      </c>
      <c r="I11" s="24">
        <v>2</v>
      </c>
    </row>
    <row r="12" spans="1:9" ht="40.5" customHeight="1" x14ac:dyDescent="0.25">
      <c r="A12" s="1" t="s">
        <v>6</v>
      </c>
      <c r="B12" s="2" t="s">
        <v>15</v>
      </c>
      <c r="C12" s="2" t="s">
        <v>16</v>
      </c>
      <c r="D12" s="3">
        <v>2019</v>
      </c>
      <c r="E12" s="2" t="s">
        <v>8</v>
      </c>
      <c r="F12" s="21">
        <v>9698</v>
      </c>
      <c r="G12" s="20">
        <v>0</v>
      </c>
      <c r="H12" s="21">
        <v>9698</v>
      </c>
      <c r="I12" s="24">
        <v>8</v>
      </c>
    </row>
    <row r="13" spans="1:9" ht="40.5" customHeight="1" x14ac:dyDescent="0.25">
      <c r="A13" s="1" t="s">
        <v>6</v>
      </c>
      <c r="B13" s="2" t="s">
        <v>46</v>
      </c>
      <c r="C13" s="2" t="s">
        <v>8</v>
      </c>
      <c r="D13" s="3" t="s">
        <v>17</v>
      </c>
      <c r="E13" s="6" t="s">
        <v>8</v>
      </c>
      <c r="F13" s="22">
        <v>0</v>
      </c>
      <c r="G13" s="23">
        <v>0</v>
      </c>
      <c r="H13" s="22">
        <v>0</v>
      </c>
      <c r="I13" s="24">
        <v>0</v>
      </c>
    </row>
    <row r="14" spans="1:9" ht="9" customHeight="1" x14ac:dyDescent="0.25">
      <c r="A14" s="7"/>
      <c r="B14" s="8"/>
      <c r="C14" s="8"/>
      <c r="D14" s="9"/>
      <c r="E14" s="16"/>
      <c r="F14" s="17"/>
      <c r="G14" s="18"/>
      <c r="H14" s="17"/>
      <c r="I14" s="9"/>
    </row>
    <row r="15" spans="1:9" ht="40.5" customHeight="1" x14ac:dyDescent="0.25">
      <c r="A15" s="7"/>
      <c r="B15" s="8"/>
      <c r="C15" s="8"/>
      <c r="D15" s="9"/>
      <c r="E15" s="11" t="s">
        <v>49</v>
      </c>
      <c r="F15" s="12">
        <f>+F13+F12+F11+F10+F9+F8+F7+F6+F5+F4+F3+F2</f>
        <v>292035.5</v>
      </c>
      <c r="G15" s="12">
        <f>+G13+G12+G11+G10+G9+G8+G7+G6+G5+G4+G3+G2</f>
        <v>20494.5</v>
      </c>
      <c r="H15" s="12">
        <f>+H13+H12+H11+H10+H9+H8+H7+H6+H5+H4+H3+H2</f>
        <v>312530</v>
      </c>
      <c r="I15" s="10"/>
    </row>
    <row r="16" spans="1:9" ht="60.6" customHeight="1" x14ac:dyDescent="0.25">
      <c r="E16" s="13" t="s">
        <v>27</v>
      </c>
      <c r="F16" s="25">
        <f>SUM(F2:F13)/1000</f>
        <v>292.03550000000001</v>
      </c>
      <c r="G16" s="25">
        <f>SUM(G2:G13)/1000</f>
        <v>20.494499999999999</v>
      </c>
      <c r="H16" s="25">
        <f>+H15/1000</f>
        <v>312.52999999999997</v>
      </c>
    </row>
    <row r="17" spans="5:8" ht="40.5" customHeight="1" x14ac:dyDescent="0.25">
      <c r="E17" s="13"/>
      <c r="F17" s="15" t="s">
        <v>50</v>
      </c>
      <c r="G17" s="15" t="s">
        <v>51</v>
      </c>
      <c r="H17" s="15" t="s">
        <v>27</v>
      </c>
    </row>
    <row r="18" spans="5:8" ht="40.5" customHeight="1" x14ac:dyDescent="0.25"/>
    <row r="19" spans="5:8" ht="40.5" customHeight="1" x14ac:dyDescent="0.25"/>
  </sheetData>
  <mergeCells count="1">
    <mergeCell ref="E16:E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Medidas 2022-2031</vt:lpstr>
      <vt:lpstr>Medidas 2008-2021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García, Juan Pedro</dc:creator>
  <cp:lastModifiedBy>Benayas Rueda, Carmen</cp:lastModifiedBy>
  <dcterms:created xsi:type="dcterms:W3CDTF">2015-06-05T18:17:20Z</dcterms:created>
  <dcterms:modified xsi:type="dcterms:W3CDTF">2023-01-30T19:10:43Z</dcterms:modified>
</cp:coreProperties>
</file>